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Buhalterija</author>
  </authors>
  <commentList>
    <comment ref="M12" authorId="0">
      <text>
        <r>
          <rPr>
            <b/>
            <sz val="9"/>
            <rFont val="Tahoma"/>
            <family val="2"/>
          </rPr>
          <t>Buhalterija:</t>
        </r>
        <r>
          <rPr>
            <sz val="9"/>
            <rFont val="Tahoma"/>
            <family val="2"/>
          </rPr>
          <t xml:space="preserve">
Kasinės</t>
        </r>
      </text>
    </comment>
  </commentList>
</comments>
</file>

<file path=xl/sharedStrings.xml><?xml version="1.0" encoding="utf-8"?>
<sst xmlns="http://schemas.openxmlformats.org/spreadsheetml/2006/main" count="87" uniqueCount="80">
  <si>
    <t xml:space="preserve"> </t>
  </si>
  <si>
    <t>PATVIRTINTA</t>
  </si>
  <si>
    <t>Panevėžio miesto savivaldybės administracijos</t>
  </si>
  <si>
    <t xml:space="preserve">MOKESČIO, NUSTATYTO IKIMOKYKLINĖS  ĮSTAIGOS REIKMĖMS, </t>
  </si>
  <si>
    <t>LĖŠŲ PASKIRSTYMO, PANAUDOJIMO  IR ATSISKAITYMO UŽ JAS REKOMENDACIJOS</t>
  </si>
  <si>
    <t>Eil. Nr.</t>
  </si>
  <si>
    <t>I Ketvirtis</t>
  </si>
  <si>
    <t>II Ketvirtis</t>
  </si>
  <si>
    <t>III Ketvirtis</t>
  </si>
  <si>
    <t>IV Ketvirtis</t>
  </si>
  <si>
    <t>Iš viso per metus</t>
  </si>
  <si>
    <t>Planuota lėšų</t>
  </si>
  <si>
    <t>1.</t>
  </si>
  <si>
    <t>Prekės ir priemonės higienos normų reikalavimų vykdymui:</t>
  </si>
  <si>
    <t>1.1. elektros prekės.</t>
  </si>
  <si>
    <t>1.2. valymo, dezinfekavimo ir skalbimo priemonės.</t>
  </si>
  <si>
    <t>1.3.  inventorius vidaus patalpoms valyti (kibirai, grindų plovimo inventorius ir kt.).</t>
  </si>
  <si>
    <t>1.5. inventorius teritorijai prižiūrėti</t>
  </si>
  <si>
    <t>1.7. būtinosios remonto prekės</t>
  </si>
  <si>
    <t>1.8. pirmosios pagalbos priemonės</t>
  </si>
  <si>
    <t>1.9. kitos būtinosios prekės ir priemonės</t>
  </si>
  <si>
    <t>2.</t>
  </si>
  <si>
    <r>
      <t>3.1. elektros energija</t>
    </r>
    <r>
      <rPr>
        <sz val="12"/>
        <color indexed="10"/>
        <rFont val="Times New Roman"/>
        <family val="1"/>
      </rPr>
      <t>*</t>
    </r>
  </si>
  <si>
    <r>
      <t>3.2. geriamasis vanduo, nuotekos</t>
    </r>
    <r>
      <rPr>
        <sz val="12"/>
        <color indexed="10"/>
        <rFont val="Times New Roman"/>
        <family val="1"/>
      </rPr>
      <t>*</t>
    </r>
  </si>
  <si>
    <t>4.</t>
  </si>
  <si>
    <t>Ilgalaikio materialiojo turto einamasis remontas</t>
  </si>
  <si>
    <t>5.</t>
  </si>
  <si>
    <t xml:space="preserve">Ryšiai: </t>
  </si>
  <si>
    <t>5.1. ryšių paslaugos</t>
  </si>
  <si>
    <t>5.2. interneto paslaugos</t>
  </si>
  <si>
    <t>6.</t>
  </si>
  <si>
    <t>Kitos paslaugos:</t>
  </si>
  <si>
    <t>7.</t>
  </si>
  <si>
    <r>
      <t xml:space="preserve">Spaudiniai, nesusiję su ugdymo procesu: </t>
    </r>
    <r>
      <rPr>
        <sz val="12"/>
        <rFont val="Times New Roman"/>
        <family val="1"/>
      </rPr>
      <t>blankai, kasos knygos, sandėlio knygos, darbo laiko apskaitos žiniaraščiai, valgiaraščiai ir kt.</t>
    </r>
  </si>
  <si>
    <t>8.</t>
  </si>
  <si>
    <t>Kanceliarinės  prekės</t>
  </si>
  <si>
    <t>9.</t>
  </si>
  <si>
    <r>
      <t>Ugdymo priemonės</t>
    </r>
    <r>
      <rPr>
        <sz val="12"/>
        <rFont val="Times New Roman"/>
        <family val="1"/>
      </rPr>
      <t xml:space="preserve">: žaislai, žaidimai, konstruktoriai, stalo, lauko žaidimai </t>
    </r>
    <r>
      <rPr>
        <sz val="12"/>
        <color indexed="10"/>
        <rFont val="Times New Roman"/>
        <family val="1"/>
      </rPr>
      <t>ir įrenginiai</t>
    </r>
    <r>
      <rPr>
        <sz val="12"/>
        <rFont val="Times New Roman"/>
        <family val="1"/>
      </rPr>
      <t xml:space="preserve"> įvairioms kompetencijoms ugdyti</t>
    </r>
  </si>
  <si>
    <t>10.</t>
  </si>
  <si>
    <t>Kvalifikacija:</t>
  </si>
  <si>
    <t>11.</t>
  </si>
  <si>
    <t>Komandiruotės:</t>
  </si>
  <si>
    <t>PAKEITIMAI:</t>
  </si>
  <si>
    <r>
      <t>1.10, 9 punktai</t>
    </r>
    <r>
      <rPr>
        <sz val="12"/>
        <rFont val="Times New Roman"/>
        <family val="1"/>
      </rPr>
      <t xml:space="preserve"> - Panevėžio miesto savivaldybės administracijos direktoriaus 2012 m. gruodžio 31 d. įsakymu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Nr. A-1052;</t>
    </r>
  </si>
  <si>
    <r>
      <t xml:space="preserve">* </t>
    </r>
    <r>
      <rPr>
        <sz val="12"/>
        <color indexed="10"/>
        <rFont val="Times New Roman"/>
        <family val="1"/>
      </rPr>
      <t xml:space="preserve">Ne mažiau kaip 50 procentų patirtų išlaidų už komunalines paslaugas (elektros energiją, geriamąjį vandenį, nuotekas ir gamtines dujas) padengia ikimokyklinė  įstaiga - </t>
    </r>
    <r>
      <rPr>
        <sz val="12"/>
        <rFont val="Times New Roman"/>
        <family val="1"/>
      </rPr>
      <t>Panevėžio miesto savivaldybės administracijos direktoriaus 2013 m. vasario 19 d. įsakymu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Nr. A-136.</t>
    </r>
  </si>
  <si>
    <r>
      <t>Komunalinės paslaugos</t>
    </r>
    <r>
      <rPr>
        <b/>
        <sz val="12"/>
        <color indexed="10"/>
        <rFont val="Times New Roman"/>
        <family val="1"/>
      </rPr>
      <t xml:space="preserve">* </t>
    </r>
    <r>
      <rPr>
        <b/>
        <sz val="12"/>
        <rFont val="Times New Roman"/>
        <family val="1"/>
      </rPr>
      <t>:</t>
    </r>
  </si>
  <si>
    <t>Panevėžio lopšelis-darželis "Diemedis"</t>
  </si>
  <si>
    <t>Darbuotojų sveikatos tikrinimas</t>
  </si>
  <si>
    <t>12.</t>
  </si>
  <si>
    <t xml:space="preserve">Planuota lėšų </t>
  </si>
  <si>
    <t>Iš viso:</t>
  </si>
  <si>
    <t xml:space="preserve">PREKĖS, PRIEMONĖS                                 IR PASLAUGOS </t>
  </si>
  <si>
    <r>
      <t xml:space="preserve">  direktoriaus 2012 m. kovo 15 d. įsakymu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Nr.A-190</t>
    </r>
  </si>
  <si>
    <t>Panaudota    lėšų</t>
  </si>
  <si>
    <t>3.3. atliekų išvežimas</t>
  </si>
  <si>
    <t>3.</t>
  </si>
  <si>
    <t>2019   metai</t>
  </si>
  <si>
    <t>1.10. baldai (spinta stumd. durimis)</t>
  </si>
  <si>
    <t>1.4. indai, stalo įrankiai, virtuvės įranga ir kt.</t>
  </si>
  <si>
    <t>1.6. santechnikos prekės</t>
  </si>
  <si>
    <t>4.2. materialiojo turto remontas</t>
  </si>
  <si>
    <t>4.1. Šiluminio punkto priežiūra</t>
  </si>
  <si>
    <t>IT prekės ir paslaugos</t>
  </si>
  <si>
    <t>6.1. IT prekės</t>
  </si>
  <si>
    <t>6.2. IT paslaugos</t>
  </si>
  <si>
    <t>7.1. kenkėjų kontrolė</t>
  </si>
  <si>
    <t>7.2. gesintuvų patikra</t>
  </si>
  <si>
    <t>7.3. svarstyklių patikra</t>
  </si>
  <si>
    <t>7.4. varžų patikra</t>
  </si>
  <si>
    <t>7.5. termometrų patikra</t>
  </si>
  <si>
    <t>7.6. mikrobiologiniai tyrimai</t>
  </si>
  <si>
    <t>11.1.administracijos ir nepedagoginių darbuotojų mokymai</t>
  </si>
  <si>
    <t>11.2.pirmosios pagalbos ir higienos įgūdžių mokymai</t>
  </si>
  <si>
    <t>13.</t>
  </si>
  <si>
    <t>7.7. grupių remontas</t>
  </si>
  <si>
    <t>7.8. santechnikos darbai</t>
  </si>
  <si>
    <t>7.9. pastato apsaugos priežiūra</t>
  </si>
  <si>
    <t>7.10. kitos būtinosios paslaugos ir patikros</t>
  </si>
  <si>
    <t>Apranga, patalynė</t>
  </si>
  <si>
    <t>Vyr.buhalterė                                   Kristina Jankovskaja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</si>
</sst>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Taip&quot;;&quot;Taip&quot;;&quot;Ne&quot;"/>
    <numFmt numFmtId="173" formatCode="&quot;Teisinga&quot;;&quot;Teisinga&quot;;&quot;Klaidinga&quot;"/>
    <numFmt numFmtId="174" formatCode="[$€-2]\ ###,000_);[Red]\([$€-2]\ ###,000\)"/>
    <numFmt numFmtId="175" formatCode="0.0"/>
    <numFmt numFmtId="176" formatCode="0.000"/>
    <numFmt numFmtId="177" formatCode="0.0000"/>
  </numFmts>
  <fonts count="5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vertical="justify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2" fontId="9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1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right" vertical="top" wrapText="1"/>
    </xf>
    <xf numFmtId="2" fontId="2" fillId="0" borderId="11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2" fontId="1" fillId="0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2" fontId="49" fillId="0" borderId="10" xfId="0" applyNumberFormat="1" applyFont="1" applyFill="1" applyBorder="1" applyAlignment="1">
      <alignment horizontal="center" vertical="top" wrapText="1"/>
    </xf>
    <xf numFmtId="2" fontId="50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2" fontId="2" fillId="0" borderId="12" xfId="0" applyNumberFormat="1" applyFont="1" applyFill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left" vertical="justify"/>
    </xf>
    <xf numFmtId="0" fontId="9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zoomScalePageLayoutView="0" workbookViewId="0" topLeftCell="A1">
      <selection activeCell="J65" sqref="J65"/>
    </sheetView>
  </sheetViews>
  <sheetFormatPr defaultColWidth="9.140625" defaultRowHeight="12.75"/>
  <cols>
    <col min="1" max="1" width="4.421875" style="0" customWidth="1"/>
    <col min="2" max="2" width="40.8515625" style="0" customWidth="1"/>
    <col min="3" max="3" width="10.00390625" style="0" customWidth="1"/>
    <col min="4" max="4" width="9.7109375" style="8" customWidth="1"/>
    <col min="5" max="5" width="9.7109375" style="0" customWidth="1"/>
    <col min="6" max="6" width="9.7109375" style="8" customWidth="1"/>
    <col min="7" max="7" width="9.7109375" style="0" customWidth="1"/>
    <col min="8" max="8" width="9.7109375" style="8" customWidth="1"/>
    <col min="9" max="11" width="9.7109375" style="0" customWidth="1"/>
    <col min="12" max="12" width="10.00390625" style="0" customWidth="1"/>
  </cols>
  <sheetData>
    <row r="1" spans="1:12" ht="15.75">
      <c r="A1" s="41" t="s">
        <v>46</v>
      </c>
      <c r="B1" s="41"/>
      <c r="C1" s="23"/>
      <c r="D1" s="7" t="s">
        <v>0</v>
      </c>
      <c r="E1" s="23"/>
      <c r="F1" s="42" t="s">
        <v>1</v>
      </c>
      <c r="G1" s="42"/>
      <c r="H1" s="42"/>
      <c r="I1" s="42"/>
      <c r="J1" s="42"/>
      <c r="K1" s="42"/>
      <c r="L1" s="42"/>
    </row>
    <row r="2" spans="1:12" s="9" customFormat="1" ht="15.75">
      <c r="A2" s="46" t="s">
        <v>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15.75">
      <c r="A3" s="46" t="s">
        <v>52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ht="15.75">
      <c r="A4" s="1"/>
      <c r="B4" s="23"/>
      <c r="C4" s="23"/>
      <c r="D4" s="24"/>
      <c r="E4" s="23"/>
      <c r="F4" s="24"/>
      <c r="G4" s="23"/>
      <c r="H4" s="24"/>
      <c r="I4" s="23"/>
      <c r="J4" s="23"/>
      <c r="K4" s="23"/>
      <c r="L4" s="23"/>
    </row>
    <row r="5" spans="1:12" ht="12.75" customHeight="1">
      <c r="A5" s="45" t="s">
        <v>3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2" ht="15.75">
      <c r="A6" s="45" t="s">
        <v>4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</row>
    <row r="7" spans="1:12" ht="15.75">
      <c r="A7" s="2"/>
      <c r="B7" s="23"/>
      <c r="C7" s="23"/>
      <c r="D7" s="24"/>
      <c r="E7" s="23"/>
      <c r="F7" s="24"/>
      <c r="G7" s="23"/>
      <c r="H7" s="24"/>
      <c r="I7" s="23"/>
      <c r="J7" s="23"/>
      <c r="K7" s="23"/>
      <c r="L7" s="23"/>
    </row>
    <row r="8" spans="1:15" ht="15.75">
      <c r="A8" s="38" t="s">
        <v>5</v>
      </c>
      <c r="B8" s="35" t="s">
        <v>51</v>
      </c>
      <c r="C8" s="40" t="s">
        <v>56</v>
      </c>
      <c r="D8" s="40"/>
      <c r="E8" s="40"/>
      <c r="F8" s="40"/>
      <c r="G8" s="40"/>
      <c r="H8" s="40"/>
      <c r="I8" s="40"/>
      <c r="J8" s="40"/>
      <c r="K8" s="40"/>
      <c r="L8" s="40"/>
      <c r="M8" s="13"/>
      <c r="N8" s="14"/>
      <c r="O8" s="14"/>
    </row>
    <row r="9" spans="1:12" ht="15.75" customHeight="1">
      <c r="A9" s="38"/>
      <c r="B9" s="36"/>
      <c r="C9" s="40" t="s">
        <v>6</v>
      </c>
      <c r="D9" s="40"/>
      <c r="E9" s="40" t="s">
        <v>7</v>
      </c>
      <c r="F9" s="40"/>
      <c r="G9" s="40" t="s">
        <v>8</v>
      </c>
      <c r="H9" s="40"/>
      <c r="I9" s="40" t="s">
        <v>9</v>
      </c>
      <c r="J9" s="40"/>
      <c r="K9" s="40" t="s">
        <v>10</v>
      </c>
      <c r="L9" s="40"/>
    </row>
    <row r="10" spans="1:12" ht="12.75">
      <c r="A10" s="38"/>
      <c r="B10" s="36"/>
      <c r="C10" s="39" t="s">
        <v>11</v>
      </c>
      <c r="D10" s="33" t="s">
        <v>53</v>
      </c>
      <c r="E10" s="39" t="s">
        <v>11</v>
      </c>
      <c r="F10" s="33" t="s">
        <v>53</v>
      </c>
      <c r="G10" s="39" t="s">
        <v>11</v>
      </c>
      <c r="H10" s="33" t="s">
        <v>53</v>
      </c>
      <c r="I10" s="39" t="s">
        <v>49</v>
      </c>
      <c r="J10" s="33" t="s">
        <v>53</v>
      </c>
      <c r="K10" s="39" t="s">
        <v>11</v>
      </c>
      <c r="L10" s="33" t="s">
        <v>53</v>
      </c>
    </row>
    <row r="11" spans="1:12" ht="12.75">
      <c r="A11" s="38"/>
      <c r="B11" s="37"/>
      <c r="C11" s="39"/>
      <c r="D11" s="34"/>
      <c r="E11" s="39"/>
      <c r="F11" s="34"/>
      <c r="G11" s="39"/>
      <c r="H11" s="34"/>
      <c r="I11" s="39"/>
      <c r="J11" s="34"/>
      <c r="K11" s="39"/>
      <c r="L11" s="34"/>
    </row>
    <row r="12" spans="1:14" s="10" customFormat="1" ht="15.75" customHeight="1">
      <c r="A12" s="20"/>
      <c r="B12" s="21" t="s">
        <v>50</v>
      </c>
      <c r="C12" s="22">
        <f>SUM(C13,C24,C25,C29,C32,C35,C38,C49,C50,C51,C52,C56,C55)</f>
        <v>6200</v>
      </c>
      <c r="D12" s="22">
        <f>SUM(D13,D24,D25,D29,D32,D35,D38,D49,D50,D51,D52,D56,D55)</f>
        <v>5628.590000000001</v>
      </c>
      <c r="E12" s="22">
        <f>SUM(E13,E24,E25,E29,E32,E35,E38,E49,E50,E51,E52,E56,E55)</f>
        <v>9100</v>
      </c>
      <c r="F12" s="22">
        <f>SUM(F13,F24,F25,F29,F32,F35,F38,F49,F50,F51,F52,F56,F55)</f>
        <v>8927.33</v>
      </c>
      <c r="G12" s="22">
        <f>SUM(G13,G24,G25,G29,G32,G35,G38,G49,G50,G51,G52,G56,G55)</f>
        <v>3900</v>
      </c>
      <c r="H12" s="22">
        <f>SUM(H13,H24,H25,H29,H32,H35,H38,H49,H50,H51,H52,H56,H55)</f>
        <v>3928.87</v>
      </c>
      <c r="I12" s="22">
        <f>SUM(I13,I24,I25,I29,I32,I35,I38,I49,I50,I51,I52,I56,I55)</f>
        <v>5690.13</v>
      </c>
      <c r="J12" s="22">
        <f>SUM(J13,J24,J25,J29,J32,J35,J38,J49,J50,J51,J52,J56,J55)</f>
        <v>6117.7</v>
      </c>
      <c r="K12" s="22">
        <f>SUM(K13,K24,K25,K29,K32,K35,K38,K49,K50,K51,K52,K56,K55)</f>
        <v>24890.13</v>
      </c>
      <c r="L12" s="22">
        <f>SUM(L13+L24+L25+L29+L32+L35+L38++++L49++++L50+L51+L52+L56)</f>
        <v>24602.489999999998</v>
      </c>
      <c r="N12" s="12"/>
    </row>
    <row r="13" spans="1:12" s="10" customFormat="1" ht="15.75" customHeight="1">
      <c r="A13" s="15" t="s">
        <v>12</v>
      </c>
      <c r="B13" s="17" t="s">
        <v>13</v>
      </c>
      <c r="C13" s="28">
        <v>3200</v>
      </c>
      <c r="D13" s="28">
        <f>SUM(D14:D23)</f>
        <v>3101.7</v>
      </c>
      <c r="E13" s="28">
        <v>2700</v>
      </c>
      <c r="F13" s="28">
        <f>SUM(F14:F23)</f>
        <v>2681.8</v>
      </c>
      <c r="G13" s="28">
        <v>1300</v>
      </c>
      <c r="H13" s="28">
        <f>SUM(H14:H23)</f>
        <v>1377.1899999999998</v>
      </c>
      <c r="I13" s="28">
        <v>1090.13</v>
      </c>
      <c r="J13" s="28">
        <f>SUM(J14:J23)</f>
        <v>1199.9599999999998</v>
      </c>
      <c r="K13" s="28">
        <f>SUM(C13,E13,G13,I13)</f>
        <v>8290.130000000001</v>
      </c>
      <c r="L13" s="28">
        <f>SUM(L14:L23)</f>
        <v>8360.65</v>
      </c>
    </row>
    <row r="14" spans="1:12" s="11" customFormat="1" ht="15.75" customHeight="1">
      <c r="A14" s="18"/>
      <c r="B14" s="19" t="s">
        <v>14</v>
      </c>
      <c r="C14" s="26"/>
      <c r="D14" s="26">
        <v>56.75</v>
      </c>
      <c r="E14" s="26"/>
      <c r="F14" s="26">
        <v>146.77</v>
      </c>
      <c r="G14" s="26"/>
      <c r="H14" s="26">
        <v>21.14</v>
      </c>
      <c r="I14" s="26"/>
      <c r="J14" s="26">
        <v>74.76</v>
      </c>
      <c r="K14" s="26"/>
      <c r="L14" s="26">
        <f aca="true" t="shared" si="0" ref="L14:L22">SUM(D14+F14+H14+J14)</f>
        <v>299.42</v>
      </c>
    </row>
    <row r="15" spans="1:12" ht="15.75" customHeight="1">
      <c r="A15" s="18"/>
      <c r="B15" s="19" t="s">
        <v>15</v>
      </c>
      <c r="C15" s="26"/>
      <c r="D15" s="26">
        <v>671.86</v>
      </c>
      <c r="E15" s="26"/>
      <c r="F15" s="26">
        <v>692.03</v>
      </c>
      <c r="G15" s="27"/>
      <c r="H15" s="26">
        <v>468.16</v>
      </c>
      <c r="I15" s="26"/>
      <c r="J15" s="26">
        <v>673.66</v>
      </c>
      <c r="K15" s="26"/>
      <c r="L15" s="26">
        <f t="shared" si="0"/>
        <v>2505.71</v>
      </c>
    </row>
    <row r="16" spans="1:12" ht="15.75" customHeight="1">
      <c r="A16" s="18"/>
      <c r="B16" s="19" t="s">
        <v>16</v>
      </c>
      <c r="C16" s="26"/>
      <c r="D16" s="26">
        <v>12.69</v>
      </c>
      <c r="E16" s="26"/>
      <c r="F16" s="26">
        <v>28.39</v>
      </c>
      <c r="G16" s="26"/>
      <c r="H16" s="26">
        <v>17.62</v>
      </c>
      <c r="I16" s="26"/>
      <c r="J16" s="26">
        <v>10.38</v>
      </c>
      <c r="K16" s="26"/>
      <c r="L16" s="26">
        <f t="shared" si="0"/>
        <v>69.08</v>
      </c>
    </row>
    <row r="17" spans="1:12" ht="15.75" customHeight="1">
      <c r="A17" s="18"/>
      <c r="B17" s="19" t="s">
        <v>58</v>
      </c>
      <c r="C17" s="26"/>
      <c r="D17" s="26">
        <v>2130.68</v>
      </c>
      <c r="E17" s="26"/>
      <c r="F17" s="26">
        <v>56.76</v>
      </c>
      <c r="G17" s="26"/>
      <c r="H17" s="26">
        <v>113.49</v>
      </c>
      <c r="I17" s="26"/>
      <c r="J17" s="26">
        <v>77.09</v>
      </c>
      <c r="K17" s="26"/>
      <c r="L17" s="26">
        <f t="shared" si="0"/>
        <v>2378.02</v>
      </c>
    </row>
    <row r="18" spans="1:12" ht="15.75" customHeight="1">
      <c r="A18" s="18"/>
      <c r="B18" s="19" t="s">
        <v>17</v>
      </c>
      <c r="C18" s="26"/>
      <c r="D18" s="26">
        <v>5.44</v>
      </c>
      <c r="E18" s="26"/>
      <c r="F18" s="26">
        <v>35.8</v>
      </c>
      <c r="G18" s="26"/>
      <c r="H18" s="26">
        <v>480.46</v>
      </c>
      <c r="I18" s="26"/>
      <c r="J18" s="26">
        <v>13.35</v>
      </c>
      <c r="K18" s="26"/>
      <c r="L18" s="26">
        <f t="shared" si="0"/>
        <v>535.05</v>
      </c>
    </row>
    <row r="19" spans="1:12" ht="15.75" customHeight="1">
      <c r="A19" s="18"/>
      <c r="B19" s="19" t="s">
        <v>59</v>
      </c>
      <c r="C19" s="26"/>
      <c r="D19" s="26">
        <v>105.18</v>
      </c>
      <c r="E19" s="26"/>
      <c r="F19" s="26">
        <v>286.99</v>
      </c>
      <c r="G19" s="26"/>
      <c r="H19" s="26">
        <v>122.84</v>
      </c>
      <c r="I19" s="26"/>
      <c r="J19" s="26">
        <v>223.95</v>
      </c>
      <c r="K19" s="26"/>
      <c r="L19" s="26">
        <f t="shared" si="0"/>
        <v>738.96</v>
      </c>
    </row>
    <row r="20" spans="1:12" ht="15.75" customHeight="1">
      <c r="A20" s="18"/>
      <c r="B20" s="19" t="s">
        <v>18</v>
      </c>
      <c r="C20" s="26"/>
      <c r="D20" s="26">
        <v>78.17</v>
      </c>
      <c r="E20" s="26"/>
      <c r="F20" s="26">
        <v>628.09</v>
      </c>
      <c r="G20" s="26"/>
      <c r="H20" s="26">
        <v>141.49</v>
      </c>
      <c r="I20" s="26"/>
      <c r="J20" s="26">
        <v>50.37</v>
      </c>
      <c r="K20" s="26"/>
      <c r="L20" s="26">
        <f t="shared" si="0"/>
        <v>898.12</v>
      </c>
    </row>
    <row r="21" spans="1:12" ht="15.75" customHeight="1">
      <c r="A21" s="18"/>
      <c r="B21" s="19" t="s">
        <v>19</v>
      </c>
      <c r="C21" s="26"/>
      <c r="D21" s="26"/>
      <c r="E21" s="26"/>
      <c r="F21" s="26"/>
      <c r="G21" s="26"/>
      <c r="H21" s="26">
        <v>11.99</v>
      </c>
      <c r="I21" s="26"/>
      <c r="J21" s="26">
        <v>7.6</v>
      </c>
      <c r="K21" s="26"/>
      <c r="L21" s="26">
        <f t="shared" si="0"/>
        <v>19.59</v>
      </c>
    </row>
    <row r="22" spans="1:12" ht="15.75" customHeight="1">
      <c r="A22" s="18"/>
      <c r="B22" s="19" t="s">
        <v>20</v>
      </c>
      <c r="C22" s="26"/>
      <c r="D22" s="26">
        <v>40.93</v>
      </c>
      <c r="E22" s="26"/>
      <c r="F22" s="26">
        <v>6.97</v>
      </c>
      <c r="G22" s="26"/>
      <c r="H22" s="26">
        <v>0</v>
      </c>
      <c r="I22" s="26"/>
      <c r="J22" s="26">
        <v>68.8</v>
      </c>
      <c r="K22" s="26"/>
      <c r="L22" s="26">
        <f t="shared" si="0"/>
        <v>116.69999999999999</v>
      </c>
    </row>
    <row r="23" spans="1:12" ht="15.75" customHeight="1">
      <c r="A23" s="18"/>
      <c r="B23" s="19" t="s">
        <v>57</v>
      </c>
      <c r="C23" s="26"/>
      <c r="D23" s="26"/>
      <c r="E23" s="26"/>
      <c r="F23" s="26">
        <v>800</v>
      </c>
      <c r="G23" s="26"/>
      <c r="H23" s="26"/>
      <c r="I23" s="26"/>
      <c r="J23" s="26"/>
      <c r="K23" s="26"/>
      <c r="L23" s="26">
        <f>SUM(D23+F23+H23+J23)</f>
        <v>800</v>
      </c>
    </row>
    <row r="24" spans="1:12" s="10" customFormat="1" ht="15.75" customHeight="1">
      <c r="A24" s="15" t="s">
        <v>21</v>
      </c>
      <c r="B24" s="17" t="s">
        <v>78</v>
      </c>
      <c r="C24" s="28">
        <v>0</v>
      </c>
      <c r="D24" s="28"/>
      <c r="E24" s="28">
        <v>0</v>
      </c>
      <c r="F24" s="28"/>
      <c r="G24" s="28">
        <v>0</v>
      </c>
      <c r="H24" s="28"/>
      <c r="I24" s="28">
        <v>0</v>
      </c>
      <c r="J24" s="28"/>
      <c r="K24" s="28">
        <v>0</v>
      </c>
      <c r="L24" s="28">
        <f>SUM(D24+F24+H24+J24)</f>
        <v>0</v>
      </c>
    </row>
    <row r="25" spans="1:12" s="10" customFormat="1" ht="15.75" customHeight="1">
      <c r="A25" s="16" t="s">
        <v>55</v>
      </c>
      <c r="B25" s="17" t="s">
        <v>45</v>
      </c>
      <c r="C25" s="28">
        <v>1100</v>
      </c>
      <c r="D25" s="28">
        <f>SUM(D26:D28)</f>
        <v>1036.8200000000002</v>
      </c>
      <c r="E25" s="28">
        <v>1000</v>
      </c>
      <c r="F25" s="28">
        <f aca="true" t="shared" si="1" ref="F25:L25">SUM(F26:F28)</f>
        <v>975.07</v>
      </c>
      <c r="G25" s="28">
        <v>800</v>
      </c>
      <c r="H25" s="28">
        <f t="shared" si="1"/>
        <v>795.3100000000001</v>
      </c>
      <c r="I25" s="28">
        <v>1200</v>
      </c>
      <c r="J25" s="28">
        <f t="shared" si="1"/>
        <v>1120.1699999999998</v>
      </c>
      <c r="K25" s="28">
        <f>SUM(C25+E25+G25+I25)</f>
        <v>4100</v>
      </c>
      <c r="L25" s="28">
        <f t="shared" si="1"/>
        <v>3927.37</v>
      </c>
    </row>
    <row r="26" spans="1:12" ht="15.75" customHeight="1">
      <c r="A26" s="18"/>
      <c r="B26" s="19" t="s">
        <v>22</v>
      </c>
      <c r="C26" s="26"/>
      <c r="D26" s="26">
        <v>834.12</v>
      </c>
      <c r="E26" s="26"/>
      <c r="F26" s="26">
        <v>931.37</v>
      </c>
      <c r="G26" s="26"/>
      <c r="H26" s="26">
        <v>663.47</v>
      </c>
      <c r="I26" s="26"/>
      <c r="J26" s="26">
        <v>1063.35</v>
      </c>
      <c r="K26" s="26"/>
      <c r="L26" s="26">
        <f>SUM(D26+F26+H26+J26)</f>
        <v>3492.31</v>
      </c>
    </row>
    <row r="27" spans="1:12" ht="15.75" customHeight="1">
      <c r="A27" s="18"/>
      <c r="B27" s="19" t="s">
        <v>23</v>
      </c>
      <c r="C27" s="26"/>
      <c r="D27" s="26">
        <v>93.2</v>
      </c>
      <c r="E27" s="26"/>
      <c r="F27" s="26"/>
      <c r="G27" s="26"/>
      <c r="H27" s="26"/>
      <c r="I27" s="26"/>
      <c r="J27" s="26"/>
      <c r="K27" s="26"/>
      <c r="L27" s="26">
        <f>SUM(D27+F27+H27+J27)</f>
        <v>93.2</v>
      </c>
    </row>
    <row r="28" spans="1:12" ht="15.75" customHeight="1">
      <c r="A28" s="18"/>
      <c r="B28" s="19" t="s">
        <v>54</v>
      </c>
      <c r="C28" s="26"/>
      <c r="D28" s="26">
        <v>109.5</v>
      </c>
      <c r="E28" s="26"/>
      <c r="F28" s="26">
        <v>43.7</v>
      </c>
      <c r="G28" s="26"/>
      <c r="H28" s="26">
        <v>131.84</v>
      </c>
      <c r="I28" s="26"/>
      <c r="J28" s="26">
        <v>56.82</v>
      </c>
      <c r="K28" s="26"/>
      <c r="L28" s="26">
        <f>SUM(D28+F28+H28+J28)</f>
        <v>341.85999999999996</v>
      </c>
    </row>
    <row r="29" spans="1:12" s="10" customFormat="1" ht="15.75" customHeight="1">
      <c r="A29" s="15" t="s">
        <v>24</v>
      </c>
      <c r="B29" s="17" t="s">
        <v>25</v>
      </c>
      <c r="C29" s="28">
        <v>100</v>
      </c>
      <c r="D29" s="28">
        <v>96.02</v>
      </c>
      <c r="E29" s="28">
        <v>500</v>
      </c>
      <c r="F29" s="28">
        <v>467.78</v>
      </c>
      <c r="G29" s="28">
        <v>400</v>
      </c>
      <c r="H29" s="28">
        <v>359.37</v>
      </c>
      <c r="I29" s="28">
        <v>700</v>
      </c>
      <c r="J29" s="28">
        <v>776.83</v>
      </c>
      <c r="K29" s="28">
        <f>C29+E29+G29+I29</f>
        <v>1700</v>
      </c>
      <c r="L29" s="28">
        <f>D29+F29+H29+J29</f>
        <v>1700</v>
      </c>
    </row>
    <row r="30" spans="1:12" s="10" customFormat="1" ht="15.75" customHeight="1">
      <c r="A30" s="15"/>
      <c r="B30" s="19" t="s">
        <v>61</v>
      </c>
      <c r="C30" s="28"/>
      <c r="D30" s="26">
        <v>207.58</v>
      </c>
      <c r="E30" s="26"/>
      <c r="F30" s="26">
        <v>334.68</v>
      </c>
      <c r="G30" s="26"/>
      <c r="H30" s="26">
        <v>334.68</v>
      </c>
      <c r="I30" s="26"/>
      <c r="J30" s="26">
        <v>314.37</v>
      </c>
      <c r="K30" s="28"/>
      <c r="L30" s="26">
        <f>SUM(D30+F30+H30+J30)</f>
        <v>1191.31</v>
      </c>
    </row>
    <row r="31" spans="1:13" s="10" customFormat="1" ht="15.75" customHeight="1">
      <c r="A31" s="15"/>
      <c r="B31" s="19" t="s">
        <v>60</v>
      </c>
      <c r="C31" s="26"/>
      <c r="D31" s="26">
        <v>60.5</v>
      </c>
      <c r="E31" s="26"/>
      <c r="F31" s="26">
        <v>235.95</v>
      </c>
      <c r="G31" s="26"/>
      <c r="H31" s="26">
        <v>73.09</v>
      </c>
      <c r="I31" s="26"/>
      <c r="J31" s="26">
        <v>139.15</v>
      </c>
      <c r="K31" s="26"/>
      <c r="L31" s="26">
        <f>SUM(D31+F31+H31+J31)</f>
        <v>508.68999999999994</v>
      </c>
      <c r="M31" s="48"/>
    </row>
    <row r="32" spans="1:12" s="10" customFormat="1" ht="15.75" customHeight="1">
      <c r="A32" s="15" t="s">
        <v>26</v>
      </c>
      <c r="B32" s="17" t="s">
        <v>27</v>
      </c>
      <c r="C32" s="28">
        <v>100</v>
      </c>
      <c r="D32" s="28">
        <f>SUM(D33:D34)</f>
        <v>49.01</v>
      </c>
      <c r="E32" s="28"/>
      <c r="F32" s="28">
        <f>SUM(F33:F34)</f>
        <v>0.44</v>
      </c>
      <c r="G32" s="28"/>
      <c r="H32" s="28">
        <f>SUM(H33:H34)</f>
        <v>0.27</v>
      </c>
      <c r="I32" s="28"/>
      <c r="J32" s="28">
        <f>SUM(J33:J34)</f>
        <v>50.28</v>
      </c>
      <c r="K32" s="28">
        <f>C32+E32+G32+I32</f>
        <v>100</v>
      </c>
      <c r="L32" s="28">
        <f>D32+F32+H32+J32</f>
        <v>100</v>
      </c>
    </row>
    <row r="33" spans="1:12" ht="15.75" customHeight="1">
      <c r="A33" s="18"/>
      <c r="B33" s="19" t="s">
        <v>28</v>
      </c>
      <c r="C33" s="26"/>
      <c r="D33" s="26">
        <v>49.01</v>
      </c>
      <c r="E33" s="26"/>
      <c r="F33" s="26">
        <v>0.44</v>
      </c>
      <c r="G33" s="26"/>
      <c r="H33" s="26">
        <v>0.27</v>
      </c>
      <c r="I33" s="26"/>
      <c r="J33" s="26">
        <v>50.28</v>
      </c>
      <c r="K33" s="26"/>
      <c r="L33" s="26">
        <f>D33+F33+H33+J33</f>
        <v>100</v>
      </c>
    </row>
    <row r="34" spans="1:12" ht="15.75" customHeight="1">
      <c r="A34" s="18"/>
      <c r="B34" s="19" t="s">
        <v>29</v>
      </c>
      <c r="C34" s="26"/>
      <c r="D34" s="29"/>
      <c r="E34" s="26"/>
      <c r="F34" s="26"/>
      <c r="G34" s="26"/>
      <c r="H34" s="26"/>
      <c r="I34" s="26"/>
      <c r="J34" s="26"/>
      <c r="K34" s="26"/>
      <c r="L34" s="26"/>
    </row>
    <row r="35" spans="1:12" ht="15.75" customHeight="1">
      <c r="A35" s="15" t="s">
        <v>30</v>
      </c>
      <c r="B35" s="17" t="s">
        <v>62</v>
      </c>
      <c r="C35" s="28">
        <v>500</v>
      </c>
      <c r="D35" s="28">
        <f>SUM(D36:D37)</f>
        <v>471.44000000000005</v>
      </c>
      <c r="E35" s="28">
        <v>900</v>
      </c>
      <c r="F35" s="28">
        <f>SUM(F36:F37)</f>
        <v>915.04</v>
      </c>
      <c r="G35" s="28">
        <v>200</v>
      </c>
      <c r="H35" s="28">
        <f>SUM(H36:H37)</f>
        <v>190</v>
      </c>
      <c r="I35" s="28">
        <v>400</v>
      </c>
      <c r="J35" s="28">
        <f>SUM(J36:J37)</f>
        <v>367.90000000000003</v>
      </c>
      <c r="K35" s="28">
        <f>SUM(C35,E35,G35,I35)</f>
        <v>2000</v>
      </c>
      <c r="L35" s="28">
        <f>SUM(L36:L37)</f>
        <v>1944.38</v>
      </c>
    </row>
    <row r="36" spans="1:12" ht="15.75" customHeight="1">
      <c r="A36" s="18"/>
      <c r="B36" s="19" t="s">
        <v>63</v>
      </c>
      <c r="C36" s="26"/>
      <c r="D36" s="26">
        <v>121.4</v>
      </c>
      <c r="E36" s="26"/>
      <c r="F36" s="26">
        <v>790</v>
      </c>
      <c r="G36" s="26"/>
      <c r="H36" s="26">
        <v>0</v>
      </c>
      <c r="I36" s="26"/>
      <c r="J36" s="26">
        <v>24.42</v>
      </c>
      <c r="K36" s="26"/>
      <c r="L36" s="26">
        <f>SUM(D36+F36+H36+J36)</f>
        <v>935.8199999999999</v>
      </c>
    </row>
    <row r="37" spans="1:12" ht="15.75" customHeight="1">
      <c r="A37" s="18"/>
      <c r="B37" s="19" t="s">
        <v>64</v>
      </c>
      <c r="C37" s="26"/>
      <c r="D37" s="26">
        <v>350.04</v>
      </c>
      <c r="E37" s="26"/>
      <c r="F37" s="26">
        <v>125.04</v>
      </c>
      <c r="G37" s="26"/>
      <c r="H37" s="26">
        <v>190</v>
      </c>
      <c r="I37" s="26"/>
      <c r="J37" s="26">
        <v>343.48</v>
      </c>
      <c r="K37" s="26"/>
      <c r="L37" s="26">
        <f>SUM(D37+F37+H37+J37)</f>
        <v>1008.5600000000001</v>
      </c>
    </row>
    <row r="38" spans="1:15" s="10" customFormat="1" ht="15.75" customHeight="1">
      <c r="A38" s="15" t="s">
        <v>32</v>
      </c>
      <c r="B38" s="17" t="s">
        <v>31</v>
      </c>
      <c r="C38" s="28">
        <v>200</v>
      </c>
      <c r="D38" s="28">
        <f>SUM(D39:D48)</f>
        <v>185.2</v>
      </c>
      <c r="E38" s="28">
        <v>3700</v>
      </c>
      <c r="F38" s="28">
        <f>SUM(F39:F48)</f>
        <v>3684.15</v>
      </c>
      <c r="G38" s="28">
        <v>1000</v>
      </c>
      <c r="H38" s="28">
        <f>SUM(H39:H48)</f>
        <v>975.23</v>
      </c>
      <c r="I38" s="28">
        <v>900</v>
      </c>
      <c r="J38" s="28">
        <f>SUM(J39:J48)</f>
        <v>944.9000000000001</v>
      </c>
      <c r="K38" s="28">
        <f>C38+E38+G38+I38</f>
        <v>5800</v>
      </c>
      <c r="L38" s="28">
        <f aca="true" t="shared" si="2" ref="L38:L44">SUM(D38+F38+H38+J38)</f>
        <v>5789.48</v>
      </c>
      <c r="M38" s="25"/>
      <c r="N38" s="25"/>
      <c r="O38" s="25"/>
    </row>
    <row r="39" spans="1:12" ht="15.75" customHeight="1">
      <c r="A39" s="18"/>
      <c r="B39" s="19" t="s">
        <v>65</v>
      </c>
      <c r="C39" s="26"/>
      <c r="D39" s="26">
        <v>27</v>
      </c>
      <c r="E39" s="26"/>
      <c r="F39" s="26">
        <v>27</v>
      </c>
      <c r="G39" s="26"/>
      <c r="H39" s="26">
        <v>27</v>
      </c>
      <c r="I39" s="26"/>
      <c r="J39" s="26">
        <v>27</v>
      </c>
      <c r="K39" s="26"/>
      <c r="L39" s="26">
        <f t="shared" si="2"/>
        <v>108</v>
      </c>
    </row>
    <row r="40" spans="1:12" ht="15.75" customHeight="1">
      <c r="A40" s="18"/>
      <c r="B40" s="19" t="s">
        <v>66</v>
      </c>
      <c r="C40" s="26"/>
      <c r="D40" s="26">
        <v>45.85</v>
      </c>
      <c r="E40" s="26"/>
      <c r="F40" s="26"/>
      <c r="G40" s="26"/>
      <c r="H40" s="26"/>
      <c r="I40" s="26"/>
      <c r="J40" s="26">
        <v>62.56</v>
      </c>
      <c r="K40" s="26"/>
      <c r="L40" s="26">
        <f t="shared" si="2"/>
        <v>108.41</v>
      </c>
    </row>
    <row r="41" spans="1:12" ht="15.75" customHeight="1">
      <c r="A41" s="18"/>
      <c r="B41" s="19" t="s">
        <v>67</v>
      </c>
      <c r="C41" s="26"/>
      <c r="D41" s="30">
        <v>40.56</v>
      </c>
      <c r="E41" s="26"/>
      <c r="F41" s="26">
        <v>68.97</v>
      </c>
      <c r="G41" s="26"/>
      <c r="H41" s="26"/>
      <c r="I41" s="26"/>
      <c r="J41" s="26"/>
      <c r="K41" s="26"/>
      <c r="L41" s="26">
        <f t="shared" si="2"/>
        <v>109.53</v>
      </c>
    </row>
    <row r="42" spans="1:12" ht="15.75" customHeight="1">
      <c r="A42" s="18"/>
      <c r="B42" s="19" t="s">
        <v>68</v>
      </c>
      <c r="C42" s="26"/>
      <c r="D42" s="29"/>
      <c r="E42" s="26"/>
      <c r="F42" s="26">
        <v>70</v>
      </c>
      <c r="G42" s="26"/>
      <c r="H42" s="26"/>
      <c r="I42" s="26"/>
      <c r="J42" s="26"/>
      <c r="K42" s="26"/>
      <c r="L42" s="26">
        <f t="shared" si="2"/>
        <v>70</v>
      </c>
    </row>
    <row r="43" spans="1:12" ht="15.75" customHeight="1">
      <c r="A43" s="18"/>
      <c r="B43" s="19" t="s">
        <v>69</v>
      </c>
      <c r="C43" s="26"/>
      <c r="D43" s="26"/>
      <c r="E43" s="26"/>
      <c r="F43" s="26"/>
      <c r="G43" s="26"/>
      <c r="H43" s="26"/>
      <c r="I43" s="26"/>
      <c r="J43" s="26"/>
      <c r="K43" s="26"/>
      <c r="L43" s="26">
        <f t="shared" si="2"/>
        <v>0</v>
      </c>
    </row>
    <row r="44" spans="1:12" ht="15.75" customHeight="1">
      <c r="A44" s="18"/>
      <c r="B44" s="19" t="s">
        <v>70</v>
      </c>
      <c r="C44" s="26"/>
      <c r="D44" s="26"/>
      <c r="E44" s="26"/>
      <c r="F44" s="26">
        <v>9.59</v>
      </c>
      <c r="G44" s="26"/>
      <c r="H44" s="26"/>
      <c r="I44" s="26"/>
      <c r="J44" s="26"/>
      <c r="K44" s="26"/>
      <c r="L44" s="26">
        <f t="shared" si="2"/>
        <v>9.59</v>
      </c>
    </row>
    <row r="45" spans="1:12" ht="15.75" customHeight="1">
      <c r="A45" s="18"/>
      <c r="B45" s="19" t="s">
        <v>74</v>
      </c>
      <c r="C45" s="26"/>
      <c r="D45" s="26"/>
      <c r="E45" s="26"/>
      <c r="F45" s="26">
        <v>2698.59</v>
      </c>
      <c r="G45" s="26"/>
      <c r="H45" s="26"/>
      <c r="I45" s="26"/>
      <c r="J45" s="26"/>
      <c r="K45" s="26"/>
      <c r="L45" s="26">
        <f>SUM(D45+F45+H45+J45)</f>
        <v>2698.59</v>
      </c>
    </row>
    <row r="46" spans="1:12" ht="15.75" customHeight="1">
      <c r="A46" s="18"/>
      <c r="B46" s="19" t="s">
        <v>75</v>
      </c>
      <c r="C46" s="26"/>
      <c r="D46" s="26"/>
      <c r="E46" s="26"/>
      <c r="F46" s="26">
        <v>490</v>
      </c>
      <c r="G46" s="26"/>
      <c r="H46" s="26">
        <v>55</v>
      </c>
      <c r="I46" s="26"/>
      <c r="J46" s="26"/>
      <c r="K46" s="26"/>
      <c r="L46" s="26">
        <f>SUM(D46+F46+H46+J46)</f>
        <v>545</v>
      </c>
    </row>
    <row r="47" spans="1:12" ht="15.75" customHeight="1">
      <c r="A47" s="18"/>
      <c r="B47" s="19" t="s">
        <v>76</v>
      </c>
      <c r="C47" s="26"/>
      <c r="D47" s="26"/>
      <c r="E47" s="26"/>
      <c r="F47" s="26">
        <v>90</v>
      </c>
      <c r="G47" s="26"/>
      <c r="H47" s="26">
        <v>270</v>
      </c>
      <c r="I47" s="26"/>
      <c r="J47" s="26">
        <v>270</v>
      </c>
      <c r="K47" s="26"/>
      <c r="L47" s="26">
        <f>SUM(D47+F47+H47+J47)</f>
        <v>630</v>
      </c>
    </row>
    <row r="48" spans="1:12" ht="15.75" customHeight="1">
      <c r="A48" s="18"/>
      <c r="B48" s="19" t="s">
        <v>77</v>
      </c>
      <c r="C48" s="26"/>
      <c r="D48" s="26">
        <v>71.79</v>
      </c>
      <c r="E48" s="26"/>
      <c r="F48" s="26">
        <v>230</v>
      </c>
      <c r="G48" s="26"/>
      <c r="H48" s="26">
        <v>623.23</v>
      </c>
      <c r="I48" s="26"/>
      <c r="J48" s="26">
        <v>585.34</v>
      </c>
      <c r="K48" s="26"/>
      <c r="L48" s="26">
        <f>SUM(D48+F48+H48+J48)</f>
        <v>1510.3600000000001</v>
      </c>
    </row>
    <row r="49" spans="1:13" ht="15.75" customHeight="1">
      <c r="A49" s="15" t="s">
        <v>34</v>
      </c>
      <c r="B49" s="17" t="s">
        <v>33</v>
      </c>
      <c r="C49" s="28"/>
      <c r="D49" s="28"/>
      <c r="E49" s="28"/>
      <c r="F49" s="28"/>
      <c r="G49" s="28"/>
      <c r="H49" s="28"/>
      <c r="I49" s="28"/>
      <c r="J49" s="28"/>
      <c r="K49" s="28"/>
      <c r="L49" s="28">
        <f>D49+F49+H49+J49</f>
        <v>0</v>
      </c>
      <c r="M49" s="11"/>
    </row>
    <row r="50" spans="1:13" ht="15.75" customHeight="1">
      <c r="A50" s="15" t="s">
        <v>36</v>
      </c>
      <c r="B50" s="17" t="s">
        <v>35</v>
      </c>
      <c r="C50" s="28">
        <v>300</v>
      </c>
      <c r="D50" s="28">
        <v>224.98</v>
      </c>
      <c r="E50" s="28">
        <v>100</v>
      </c>
      <c r="F50" s="28">
        <v>76.96</v>
      </c>
      <c r="G50" s="28">
        <v>100</v>
      </c>
      <c r="H50" s="28">
        <v>140.67</v>
      </c>
      <c r="I50" s="28">
        <v>100</v>
      </c>
      <c r="J50" s="28">
        <v>90.96</v>
      </c>
      <c r="K50" s="28">
        <f>C50+E50+G50+I50</f>
        <v>600</v>
      </c>
      <c r="L50" s="28">
        <f>D50+F50+H50+J50</f>
        <v>533.57</v>
      </c>
      <c r="M50" s="32"/>
    </row>
    <row r="51" spans="1:12" ht="15.75" customHeight="1">
      <c r="A51" s="15" t="s">
        <v>38</v>
      </c>
      <c r="B51" s="17" t="s">
        <v>37</v>
      </c>
      <c r="C51" s="28">
        <v>400</v>
      </c>
      <c r="D51" s="28">
        <v>368.9</v>
      </c>
      <c r="E51" s="28">
        <v>200</v>
      </c>
      <c r="F51" s="28">
        <v>41.99</v>
      </c>
      <c r="G51" s="28"/>
      <c r="H51" s="28">
        <v>0</v>
      </c>
      <c r="I51" s="28">
        <v>1100</v>
      </c>
      <c r="J51" s="28">
        <v>1316.3</v>
      </c>
      <c r="K51" s="28">
        <f>C51+E51+G51+I51</f>
        <v>1700</v>
      </c>
      <c r="L51" s="28">
        <f>D51+F51+H51+J51</f>
        <v>1727.19</v>
      </c>
    </row>
    <row r="52" spans="1:12" s="10" customFormat="1" ht="15.75" customHeight="1">
      <c r="A52" s="15" t="s">
        <v>40</v>
      </c>
      <c r="B52" s="17" t="s">
        <v>39</v>
      </c>
      <c r="C52" s="28">
        <v>100</v>
      </c>
      <c r="D52" s="28">
        <f>SUM(D53:D54)</f>
        <v>10</v>
      </c>
      <c r="E52" s="28"/>
      <c r="F52" s="28">
        <f aca="true" t="shared" si="3" ref="F52:L52">SUM(F53:F54)</f>
        <v>35.24</v>
      </c>
      <c r="G52" s="28">
        <v>100</v>
      </c>
      <c r="H52" s="28">
        <f t="shared" si="3"/>
        <v>55.24</v>
      </c>
      <c r="I52" s="28">
        <v>200</v>
      </c>
      <c r="J52" s="28">
        <f t="shared" si="3"/>
        <v>238.96</v>
      </c>
      <c r="K52" s="28">
        <f>SUM(C52+E52+G52+I52)</f>
        <v>400</v>
      </c>
      <c r="L52" s="28">
        <f t="shared" si="3"/>
        <v>339.44</v>
      </c>
    </row>
    <row r="53" spans="1:12" ht="15.75" customHeight="1">
      <c r="A53" s="18"/>
      <c r="B53" s="19" t="s">
        <v>71</v>
      </c>
      <c r="C53" s="26"/>
      <c r="D53" s="26">
        <v>10</v>
      </c>
      <c r="E53" s="26"/>
      <c r="F53" s="26">
        <v>35.24</v>
      </c>
      <c r="G53" s="26"/>
      <c r="H53" s="26">
        <v>55.24</v>
      </c>
      <c r="I53" s="26"/>
      <c r="J53" s="26">
        <v>174.96</v>
      </c>
      <c r="K53" s="26"/>
      <c r="L53" s="26">
        <f>D53+F53+H53+J53</f>
        <v>275.44</v>
      </c>
    </row>
    <row r="54" spans="1:12" ht="15.75" customHeight="1">
      <c r="A54" s="18"/>
      <c r="B54" s="19" t="s">
        <v>72</v>
      </c>
      <c r="C54" s="26"/>
      <c r="D54" s="26"/>
      <c r="E54" s="26"/>
      <c r="F54" s="26"/>
      <c r="G54" s="26"/>
      <c r="H54" s="26"/>
      <c r="I54" s="26"/>
      <c r="J54" s="26">
        <v>64</v>
      </c>
      <c r="K54" s="26"/>
      <c r="L54" s="26">
        <f>SUM(D54+F54+H54+J54)</f>
        <v>64</v>
      </c>
    </row>
    <row r="55" spans="1:12" ht="15.75" customHeight="1">
      <c r="A55" s="15" t="s">
        <v>48</v>
      </c>
      <c r="B55" s="17" t="s">
        <v>41</v>
      </c>
      <c r="C55" s="26"/>
      <c r="D55" s="26"/>
      <c r="E55" s="26"/>
      <c r="F55" s="26"/>
      <c r="G55" s="26"/>
      <c r="H55" s="26"/>
      <c r="I55" s="26"/>
      <c r="J55" s="26"/>
      <c r="K55" s="26"/>
      <c r="L55" s="26"/>
    </row>
    <row r="56" spans="1:12" ht="15.75" customHeight="1">
      <c r="A56" s="15" t="s">
        <v>73</v>
      </c>
      <c r="B56" s="17" t="s">
        <v>47</v>
      </c>
      <c r="C56" s="28">
        <v>200</v>
      </c>
      <c r="D56" s="28">
        <v>84.52</v>
      </c>
      <c r="E56" s="28"/>
      <c r="F56" s="28">
        <v>48.86</v>
      </c>
      <c r="G56" s="28"/>
      <c r="H56" s="28">
        <v>35.59</v>
      </c>
      <c r="I56" s="28"/>
      <c r="J56" s="28">
        <v>11.44</v>
      </c>
      <c r="K56" s="28">
        <v>200</v>
      </c>
      <c r="L56" s="28">
        <f>D56+F56+H56+J56</f>
        <v>180.41</v>
      </c>
    </row>
    <row r="57" spans="1:12" ht="12.75">
      <c r="A57" s="3" t="s">
        <v>42</v>
      </c>
      <c r="L57" s="31"/>
    </row>
    <row r="58" spans="1:12" ht="15">
      <c r="A58" s="4" t="s">
        <v>43</v>
      </c>
      <c r="L58" s="31"/>
    </row>
    <row r="59" ht="12.75">
      <c r="A59" s="3"/>
    </row>
    <row r="60" spans="1:12" s="6" customFormat="1" ht="30" customHeight="1">
      <c r="A60" s="47" t="s">
        <v>44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</row>
    <row r="61" ht="15">
      <c r="A61" s="1"/>
    </row>
    <row r="62" spans="1:2" ht="12.75">
      <c r="A62" s="5"/>
      <c r="B62" s="11" t="s">
        <v>79</v>
      </c>
    </row>
    <row r="63" spans="1:2" ht="12.75">
      <c r="A63" s="43"/>
      <c r="B63" s="44"/>
    </row>
    <row r="64" ht="12.75">
      <c r="A64" s="5"/>
    </row>
  </sheetData>
  <sheetProtection/>
  <mergeCells count="26">
    <mergeCell ref="A1:B1"/>
    <mergeCell ref="F1:L1"/>
    <mergeCell ref="A63:B63"/>
    <mergeCell ref="A5:L5"/>
    <mergeCell ref="A2:L2"/>
    <mergeCell ref="A3:L3"/>
    <mergeCell ref="I10:I11"/>
    <mergeCell ref="K10:K11"/>
    <mergeCell ref="A60:L60"/>
    <mergeCell ref="A6:L6"/>
    <mergeCell ref="A8:A11"/>
    <mergeCell ref="C10:C11"/>
    <mergeCell ref="E10:E11"/>
    <mergeCell ref="G10:G11"/>
    <mergeCell ref="C8:L8"/>
    <mergeCell ref="C9:D9"/>
    <mergeCell ref="E9:F9"/>
    <mergeCell ref="G9:H9"/>
    <mergeCell ref="I9:J9"/>
    <mergeCell ref="K9:L9"/>
    <mergeCell ref="L10:L11"/>
    <mergeCell ref="B8:B11"/>
    <mergeCell ref="D10:D11"/>
    <mergeCell ref="F10:F11"/>
    <mergeCell ref="H10:H11"/>
    <mergeCell ref="J10:J11"/>
  </mergeCells>
  <printOptions/>
  <pageMargins left="0.1968503937007874" right="0" top="1.3779527559055118" bottom="0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Buhalterija</dc:creator>
  <cp:keywords/>
  <dc:description/>
  <cp:lastModifiedBy>RePack by Diakov</cp:lastModifiedBy>
  <cp:lastPrinted>2020-01-16T13:46:04Z</cp:lastPrinted>
  <dcterms:created xsi:type="dcterms:W3CDTF">1996-10-14T23:33:28Z</dcterms:created>
  <dcterms:modified xsi:type="dcterms:W3CDTF">2020-01-16T13:46:52Z</dcterms:modified>
  <cp:category/>
  <cp:version/>
  <cp:contentType/>
  <cp:contentStatus/>
</cp:coreProperties>
</file>